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40\1 výzva\"/>
    </mc:Choice>
  </mc:AlternateContent>
  <xr:revisionPtr revIDLastSave="0" documentId="13_ncr:1_{BD7C0013-E180-4443-B742-3ACC5B87017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P12" i="1" l="1"/>
  <c r="P11" i="1"/>
  <c r="P10" i="1"/>
  <c r="P9" i="1"/>
  <c r="P7" i="1"/>
  <c r="Q15" i="1" l="1"/>
  <c r="S12" i="1"/>
  <c r="T12" i="1"/>
  <c r="S7" i="1" l="1"/>
  <c r="S9" i="1"/>
  <c r="T9" i="1"/>
  <c r="S10" i="1"/>
  <c r="T10" i="1"/>
  <c r="S11" i="1"/>
  <c r="T11" i="1"/>
  <c r="R15" i="1" l="1"/>
</calcChain>
</file>

<file path=xl/sharedStrings.xml><?xml version="1.0" encoding="utf-8"?>
<sst xmlns="http://schemas.openxmlformats.org/spreadsheetml/2006/main" count="60" uniqueCount="51">
  <si>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</si>
  <si>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</si>
  <si>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</si>
  <si>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</si>
  <si>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</si>
  <si>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</si>
  <si>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</si>
  <si>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</si>
  <si>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</si>
  <si>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</si>
  <si>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</si>
  <si>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</si>
  <si>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30231310-3 - Ploché monitory</t>
  </si>
  <si>
    <t>30236110-6 - Paměť RAM</t>
  </si>
  <si>
    <t>30237300-2 - Doplňky k počítačům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</si>
  <si>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</si>
  <si>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</si>
  <si>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</si>
  <si>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</si>
  <si>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</si>
  <si>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</si>
  <si>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</si>
  <si>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</si>
  <si>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</si>
  <si>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</si>
  <si>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</si>
  <si>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</si>
  <si>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</si>
  <si>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</si>
  <si>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</si>
  <si>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</si>
  <si>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</si>
  <si>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</si>
  <si>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21 dní</t>
  </si>
  <si>
    <t>Pokud financováno z projektových prostředků, pak ŘEŠITEL uvede: NÁZEV A ČÍSLO DOTAČNÍHO PROJEKTU</t>
  </si>
  <si>
    <t xml:space="preserve">Příloha č. 2 Kupní smlouvy - technická specifikace
Výpočetní technika (III.) 140 - 2025 </t>
  </si>
  <si>
    <t>mini PC</t>
  </si>
  <si>
    <t>RAM paměť SODIMM</t>
  </si>
  <si>
    <t>PC zámek</t>
  </si>
  <si>
    <t>Společná faktura</t>
  </si>
  <si>
    <t>PhDr. Petr Simbartl, Ph.D.,
Tel.: 37763 3712</t>
  </si>
  <si>
    <t>Předání na vrátnici ZČU, Kollárova 1239/19, Plzeň 301 00</t>
  </si>
  <si>
    <t>Existence ovladačů použitého HW ve Windows 11 a vyšší verze Windows.
Operační systém Windows 64-bit, Windows 11 Pro nebo vyšší, nesmí to být licence typu K12 (EDU).
OS Windows požadujeme z důvodu kompatibility s interními aplikacemi ZČU (Stag, Magion,...).</t>
  </si>
  <si>
    <t>PC velikosti Mini PC, max. hmotnost 1,5 kg, max. rozměry 20 x 20 x 20 cm.
Procesor: minimálně benchmark passmark Multithread Rating 15 500.
Paměť: 1x 8 GB modul DDR5 SODIMM, PC má dva sloty na paměť.
Disk: M.2 min. 500GB PCIe NVMe SSD.
PC obsahuje porty minimálně: 1x HDMI, 1x DP, 6x USB, 1x RJ45, 1x zvukový port.
Další připojení: Wifi 6E, BT.
Barva: černá.
Součástí je zdroj napájení, myš, klávesnice.
Podpora prostřednictvím internetu musí umožňovat stahování ovladačů a manuálu z internetu adresně pro konkrétní zadaný typ (sériové číslo) zařízení.
Skříň nesmí být plombovaná.</t>
  </si>
  <si>
    <t>Monitor 24 "</t>
  </si>
  <si>
    <t>1modul: 16GB - DDR5 SODIMM 4800MHz.</t>
  </si>
  <si>
    <t>Bezpečnostní zámek, min. 150 cm délka lanka, 4 místný resetovalný kód kompatibilní s Kensington Lock otvorem.</t>
  </si>
  <si>
    <t>Monitor přenosný</t>
  </si>
  <si>
    <t>Monitor - IPS, rozlišení min. Full HD 1920 x 1080 (16:9), min. 100 Hz, antireflexní displej, odezva max. 5 ms, nastavitelná výška, pivot, reproduktory, HDMI, VESA.</t>
  </si>
  <si>
    <t>Přenosný monitor 15,6", rozlišení min. 1920 x 1080, jas min. 250 cd/m2, odezva max. 4 ms, 1x Mini-HDMI, 2x USB-C, napájením externí USB napájení, barva černá, max. hmotnost 1kg.</t>
  </si>
  <si>
    <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</si>
</sst>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6" fillId="0" borderId="0" applyNumberFormat="0" applyFill="0" applyBorder="0" applyAlignment="0" applyProtection="0"/>
  </cellStyleXfs>
  <cellXfs count="137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1" xfId="0" applyNumberForma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left" vertical="center" wrapText="1" indent="1"/>
    </xf>
    <xf numFmtId="0" fontId="2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13" fillId="6" borderId="16" xfId="0" applyFont="1" applyFill="1" applyBorder="1" applyAlignment="1" applyProtection="1">
      <alignment horizontal="center" vertical="center" wrapText="1"/>
    </xf>
    <xf numFmtId="0" fontId="2" fillId="6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7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0" fontId="24" fillId="4" borderId="20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2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4" fillId="4" borderId="15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8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3" fillId="3" borderId="15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0" fontId="2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164" fontId="14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22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6"/>
  <sheetViews>
    <sheetView tabSelected="1" topLeftCell="I1" zoomScaleNormal="100" workbookViewId="0">
      <selection activeCell="R6" sqref="R6:R12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7.42578125" style="4" customWidth="1"/>
    <col min="4" max="4" width="12.28515625" style="129" customWidth="1"/>
    <col min="5" max="5" width="10.5703125" style="22" customWidth="1"/>
    <col min="6" max="6" width="137" style="4" customWidth="1"/>
    <col min="7" max="7" width="35.85546875" style="6" customWidth="1"/>
    <col min="8" max="8" width="27.42578125" style="6" customWidth="1"/>
    <col min="9" max="9" width="22.85546875" style="6" customWidth="1"/>
    <col min="10" max="10" width="15.28515625" style="4" customWidth="1"/>
    <col min="11" max="11" width="28.28515625" style="1" hidden="1" customWidth="1"/>
    <col min="12" max="12" width="26.5703125" style="1" customWidth="1"/>
    <col min="13" max="13" width="29.140625" style="1" customWidth="1"/>
    <col min="14" max="14" width="31.7109375" style="6" customWidth="1"/>
    <col min="15" max="15" width="27.28515625" style="6" customWidth="1"/>
    <col min="16" max="16" width="17.7109375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8.5703125" style="17" customWidth="1"/>
    <col min="23" max="16384" width="9.140625" style="1"/>
  </cols>
  <sheetData>
    <row r="1" spans="1:22" ht="40.9" customHeight="1" x14ac:dyDescent="0.25">
      <c r="B1" s="2" t="s">
        <v>35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15</v>
      </c>
      <c r="D6" s="29" t="s">
        <v>4</v>
      </c>
      <c r="E6" s="29" t="s">
        <v>16</v>
      </c>
      <c r="F6" s="29" t="s">
        <v>17</v>
      </c>
      <c r="G6" s="30" t="s">
        <v>30</v>
      </c>
      <c r="H6" s="31" t="s">
        <v>50</v>
      </c>
      <c r="I6" s="32" t="s">
        <v>18</v>
      </c>
      <c r="J6" s="29" t="s">
        <v>19</v>
      </c>
      <c r="K6" s="29" t="s">
        <v>34</v>
      </c>
      <c r="L6" s="33" t="s">
        <v>20</v>
      </c>
      <c r="M6" s="34" t="s">
        <v>21</v>
      </c>
      <c r="N6" s="33" t="s">
        <v>22</v>
      </c>
      <c r="O6" s="29" t="s">
        <v>28</v>
      </c>
      <c r="P6" s="33" t="s">
        <v>23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24</v>
      </c>
      <c r="V6" s="33" t="s">
        <v>25</v>
      </c>
    </row>
    <row r="7" spans="1:22" ht="191.25" customHeight="1" thickTop="1" x14ac:dyDescent="0.25">
      <c r="A7" s="37"/>
      <c r="B7" s="38">
        <v>1</v>
      </c>
      <c r="C7" s="39" t="s">
        <v>36</v>
      </c>
      <c r="D7" s="40">
        <v>6</v>
      </c>
      <c r="E7" s="41" t="s">
        <v>31</v>
      </c>
      <c r="F7" s="42" t="s">
        <v>43</v>
      </c>
      <c r="G7" s="134"/>
      <c r="H7" s="134"/>
      <c r="I7" s="43" t="s">
        <v>39</v>
      </c>
      <c r="J7" s="44" t="s">
        <v>32</v>
      </c>
      <c r="K7" s="45"/>
      <c r="L7" s="46"/>
      <c r="M7" s="47" t="s">
        <v>40</v>
      </c>
      <c r="N7" s="47" t="s">
        <v>41</v>
      </c>
      <c r="O7" s="48" t="s">
        <v>33</v>
      </c>
      <c r="P7" s="49">
        <f>D7*Q7</f>
        <v>87000</v>
      </c>
      <c r="Q7" s="50">
        <v>14500</v>
      </c>
      <c r="R7" s="130">
        <v>1</v>
      </c>
      <c r="S7" s="51">
        <f>D7*R7</f>
        <v>6</v>
      </c>
      <c r="T7" s="52" t="str">
        <f>IF(R7+R8, IF(R7+R8&gt;Q7,"NEVYHOVUJE","VYHOVUJE")," ")</f>
        <v>VYHOVUJE</v>
      </c>
      <c r="U7" s="53"/>
      <c r="V7" s="54" t="s">
        <v>11</v>
      </c>
    </row>
    <row r="8" spans="1:22" ht="78.75" customHeight="1" x14ac:dyDescent="0.25">
      <c r="A8" s="37"/>
      <c r="B8" s="55"/>
      <c r="C8" s="56"/>
      <c r="D8" s="57"/>
      <c r="E8" s="58"/>
      <c r="F8" s="59" t="s">
        <v>42</v>
      </c>
      <c r="G8" s="135"/>
      <c r="H8" s="60" t="s">
        <v>32</v>
      </c>
      <c r="I8" s="61"/>
      <c r="J8" s="62"/>
      <c r="K8" s="63"/>
      <c r="L8" s="64"/>
      <c r="M8" s="65"/>
      <c r="N8" s="65"/>
      <c r="O8" s="66"/>
      <c r="P8" s="67"/>
      <c r="Q8" s="68"/>
      <c r="R8" s="131">
        <v>1</v>
      </c>
      <c r="S8" s="69">
        <f>D7*R8</f>
        <v>6</v>
      </c>
      <c r="T8" s="70"/>
      <c r="U8" s="71"/>
      <c r="V8" s="72"/>
    </row>
    <row r="9" spans="1:22" ht="51" customHeight="1" x14ac:dyDescent="0.25">
      <c r="A9" s="37"/>
      <c r="B9" s="73">
        <v>2</v>
      </c>
      <c r="C9" s="74" t="s">
        <v>44</v>
      </c>
      <c r="D9" s="75">
        <v>5</v>
      </c>
      <c r="E9" s="76" t="s">
        <v>31</v>
      </c>
      <c r="F9" s="77" t="s">
        <v>48</v>
      </c>
      <c r="G9" s="136"/>
      <c r="H9" s="136"/>
      <c r="I9" s="61"/>
      <c r="J9" s="62"/>
      <c r="K9" s="63"/>
      <c r="L9" s="64"/>
      <c r="M9" s="79"/>
      <c r="N9" s="80"/>
      <c r="O9" s="66"/>
      <c r="P9" s="81">
        <f>D9*Q9</f>
        <v>16000</v>
      </c>
      <c r="Q9" s="82">
        <v>3200</v>
      </c>
      <c r="R9" s="132">
        <v>11</v>
      </c>
      <c r="S9" s="83">
        <f>D9*R9</f>
        <v>55</v>
      </c>
      <c r="T9" s="84" t="str">
        <f t="shared" ref="T9:T11" si="0">IF(ISNUMBER(R9), IF(R9&gt;Q9,"NEVYHOVUJE","VYHOVUJE")," ")</f>
        <v>VYHOVUJE</v>
      </c>
      <c r="U9" s="71"/>
      <c r="V9" s="85" t="s">
        <v>12</v>
      </c>
    </row>
    <row r="10" spans="1:22" ht="42.75" customHeight="1" x14ac:dyDescent="0.25">
      <c r="A10" s="37"/>
      <c r="B10" s="73">
        <v>3</v>
      </c>
      <c r="C10" s="86" t="s">
        <v>37</v>
      </c>
      <c r="D10" s="75">
        <v>3</v>
      </c>
      <c r="E10" s="76" t="s">
        <v>31</v>
      </c>
      <c r="F10" s="77" t="s">
        <v>45</v>
      </c>
      <c r="G10" s="136"/>
      <c r="H10" s="78" t="s">
        <v>32</v>
      </c>
      <c r="I10" s="61"/>
      <c r="J10" s="62"/>
      <c r="K10" s="63"/>
      <c r="L10" s="64"/>
      <c r="M10" s="79"/>
      <c r="N10" s="80"/>
      <c r="O10" s="66"/>
      <c r="P10" s="81">
        <f>D10*Q10</f>
        <v>8100</v>
      </c>
      <c r="Q10" s="82">
        <v>2700</v>
      </c>
      <c r="R10" s="132">
        <v>1</v>
      </c>
      <c r="S10" s="83">
        <f>D10*R10</f>
        <v>3</v>
      </c>
      <c r="T10" s="84" t="str">
        <f t="shared" si="0"/>
        <v>VYHOVUJE</v>
      </c>
      <c r="U10" s="71"/>
      <c r="V10" s="85" t="s">
        <v>13</v>
      </c>
    </row>
    <row r="11" spans="1:22" ht="42.75" customHeight="1" x14ac:dyDescent="0.25">
      <c r="A11" s="37"/>
      <c r="B11" s="73">
        <v>4</v>
      </c>
      <c r="C11" s="87" t="s">
        <v>38</v>
      </c>
      <c r="D11" s="75">
        <v>6</v>
      </c>
      <c r="E11" s="76" t="s">
        <v>31</v>
      </c>
      <c r="F11" s="77" t="s">
        <v>46</v>
      </c>
      <c r="G11" s="136"/>
      <c r="H11" s="78" t="s">
        <v>32</v>
      </c>
      <c r="I11" s="61"/>
      <c r="J11" s="62"/>
      <c r="K11" s="63"/>
      <c r="L11" s="64"/>
      <c r="M11" s="79"/>
      <c r="N11" s="80"/>
      <c r="O11" s="66"/>
      <c r="P11" s="81">
        <f>D11*Q11</f>
        <v>1200</v>
      </c>
      <c r="Q11" s="82">
        <v>200</v>
      </c>
      <c r="R11" s="132">
        <v>1</v>
      </c>
      <c r="S11" s="83">
        <f>D11*R11</f>
        <v>6</v>
      </c>
      <c r="T11" s="84" t="str">
        <f t="shared" si="0"/>
        <v>VYHOVUJE</v>
      </c>
      <c r="U11" s="71"/>
      <c r="V11" s="85" t="s">
        <v>14</v>
      </c>
    </row>
    <row r="12" spans="1:22" ht="51.75" customHeight="1" thickBot="1" x14ac:dyDescent="0.3">
      <c r="A12" s="37"/>
      <c r="B12" s="88">
        <v>5</v>
      </c>
      <c r="C12" s="89" t="s">
        <v>47</v>
      </c>
      <c r="D12" s="90">
        <v>1</v>
      </c>
      <c r="E12" s="91" t="s">
        <v>31</v>
      </c>
      <c r="F12" s="92" t="s">
        <v>49</v>
      </c>
      <c r="G12" s="136"/>
      <c r="H12" s="136"/>
      <c r="I12" s="93"/>
      <c r="J12" s="94"/>
      <c r="K12" s="95"/>
      <c r="L12" s="96"/>
      <c r="M12" s="97"/>
      <c r="N12" s="98"/>
      <c r="O12" s="99"/>
      <c r="P12" s="100">
        <f>D12*Q12</f>
        <v>3200</v>
      </c>
      <c r="Q12" s="101">
        <v>3200</v>
      </c>
      <c r="R12" s="133">
        <v>1</v>
      </c>
      <c r="S12" s="102">
        <f>D12*R12</f>
        <v>1</v>
      </c>
      <c r="T12" s="103" t="str">
        <f t="shared" ref="T12" si="1">IF(ISNUMBER(R12), IF(R12&gt;Q12,"NEVYHOVUJE","VYHOVUJE")," ")</f>
        <v>VYHOVUJE</v>
      </c>
      <c r="U12" s="104"/>
      <c r="V12" s="105" t="s">
        <v>12</v>
      </c>
    </row>
    <row r="13" spans="1:22" ht="17.45" customHeight="1" thickTop="1" thickBot="1" x14ac:dyDescent="0.3">
      <c r="B13" s="106"/>
      <c r="C13" s="1"/>
      <c r="D13" s="1"/>
      <c r="E13" s="1"/>
      <c r="F13" s="1"/>
      <c r="G13" s="1"/>
      <c r="H13" s="1"/>
      <c r="I13" s="1"/>
      <c r="J13" s="1"/>
      <c r="N13" s="1"/>
      <c r="O13" s="1"/>
      <c r="P13" s="1"/>
    </row>
    <row r="14" spans="1:22" ht="51.75" customHeight="1" thickTop="1" thickBot="1" x14ac:dyDescent="0.3">
      <c r="B14" s="107" t="s">
        <v>27</v>
      </c>
      <c r="C14" s="107"/>
      <c r="D14" s="107"/>
      <c r="E14" s="107"/>
      <c r="F14" s="107"/>
      <c r="G14" s="107"/>
      <c r="H14" s="108"/>
      <c r="I14" s="108"/>
      <c r="J14" s="109"/>
      <c r="K14" s="109"/>
      <c r="L14" s="27"/>
      <c r="M14" s="27"/>
      <c r="N14" s="27"/>
      <c r="O14" s="110"/>
      <c r="P14" s="110"/>
      <c r="Q14" s="111" t="s">
        <v>9</v>
      </c>
      <c r="R14" s="112" t="s">
        <v>10</v>
      </c>
      <c r="S14" s="113"/>
      <c r="T14" s="114"/>
      <c r="U14" s="115"/>
      <c r="V14" s="116"/>
    </row>
    <row r="15" spans="1:22" ht="50.45" customHeight="1" thickTop="1" thickBot="1" x14ac:dyDescent="0.3">
      <c r="B15" s="117" t="s">
        <v>26</v>
      </c>
      <c r="C15" s="117"/>
      <c r="D15" s="117"/>
      <c r="E15" s="117"/>
      <c r="F15" s="117"/>
      <c r="G15" s="117"/>
      <c r="H15" s="117"/>
      <c r="I15" s="118"/>
      <c r="L15" s="7"/>
      <c r="M15" s="7"/>
      <c r="N15" s="7"/>
      <c r="O15" s="119"/>
      <c r="P15" s="119"/>
      <c r="Q15" s="120">
        <f>SUM(P7:P12)</f>
        <v>115500</v>
      </c>
      <c r="R15" s="121">
        <f>SUM(S7:S12)</f>
        <v>77</v>
      </c>
      <c r="S15" s="122"/>
      <c r="T15" s="123"/>
    </row>
    <row r="16" spans="1:22" ht="15.75" thickTop="1" x14ac:dyDescent="0.25">
      <c r="B16" s="124" t="s">
        <v>29</v>
      </c>
      <c r="C16" s="124"/>
      <c r="D16" s="124"/>
      <c r="E16" s="124"/>
      <c r="F16" s="124"/>
      <c r="G16" s="124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25"/>
      <c r="C17" s="125"/>
      <c r="D17" s="125"/>
      <c r="E17" s="125"/>
      <c r="F17" s="125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25"/>
      <c r="C18" s="125"/>
      <c r="D18" s="125"/>
      <c r="E18" s="125"/>
      <c r="F18" s="125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x14ac:dyDescent="0.25">
      <c r="B19" s="126"/>
      <c r="C19" s="127"/>
      <c r="D19" s="127"/>
      <c r="E19" s="127"/>
      <c r="F19" s="127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109"/>
      <c r="D20" s="128"/>
      <c r="E20" s="109"/>
      <c r="F20" s="109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09"/>
      <c r="D21" s="128"/>
      <c r="E21" s="109"/>
      <c r="F21" s="109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09"/>
      <c r="D22" s="128"/>
      <c r="E22" s="109"/>
      <c r="F22" s="109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09"/>
      <c r="D23" s="128"/>
      <c r="E23" s="109"/>
      <c r="F23" s="109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09"/>
      <c r="D24" s="128"/>
      <c r="E24" s="109"/>
      <c r="F24" s="109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09"/>
      <c r="D25" s="128"/>
      <c r="E25" s="109"/>
      <c r="F25" s="109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09"/>
      <c r="D26" s="128"/>
      <c r="E26" s="109"/>
      <c r="F26" s="109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09"/>
      <c r="D27" s="128"/>
      <c r="E27" s="109"/>
      <c r="F27" s="109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09"/>
      <c r="D28" s="128"/>
      <c r="E28" s="109"/>
      <c r="F28" s="109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09"/>
      <c r="D29" s="128"/>
      <c r="E29" s="109"/>
      <c r="F29" s="109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09"/>
      <c r="D30" s="128"/>
      <c r="E30" s="109"/>
      <c r="F30" s="109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09"/>
      <c r="D31" s="128"/>
      <c r="E31" s="109"/>
      <c r="F31" s="109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09"/>
      <c r="D32" s="128"/>
      <c r="E32" s="109"/>
      <c r="F32" s="109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09"/>
      <c r="D33" s="128"/>
      <c r="E33" s="109"/>
      <c r="F33" s="109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09"/>
      <c r="D34" s="128"/>
      <c r="E34" s="109"/>
      <c r="F34" s="109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09"/>
      <c r="D35" s="128"/>
      <c r="E35" s="109"/>
      <c r="F35" s="109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09"/>
      <c r="D36" s="128"/>
      <c r="E36" s="109"/>
      <c r="F36" s="109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09"/>
      <c r="D37" s="128"/>
      <c r="E37" s="109"/>
      <c r="F37" s="109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09"/>
      <c r="D38" s="128"/>
      <c r="E38" s="109"/>
      <c r="F38" s="109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09"/>
      <c r="D39" s="128"/>
      <c r="E39" s="109"/>
      <c r="F39" s="109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09"/>
      <c r="D40" s="128"/>
      <c r="E40" s="109"/>
      <c r="F40" s="109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09"/>
      <c r="D41" s="128"/>
      <c r="E41" s="109"/>
      <c r="F41" s="109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09"/>
      <c r="D42" s="128"/>
      <c r="E42" s="109"/>
      <c r="F42" s="109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09"/>
      <c r="D43" s="128"/>
      <c r="E43" s="109"/>
      <c r="F43" s="109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09"/>
      <c r="D44" s="128"/>
      <c r="E44" s="109"/>
      <c r="F44" s="109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09"/>
      <c r="D45" s="128"/>
      <c r="E45" s="109"/>
      <c r="F45" s="109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09"/>
      <c r="D46" s="128"/>
      <c r="E46" s="109"/>
      <c r="F46" s="109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09"/>
      <c r="D47" s="128"/>
      <c r="E47" s="109"/>
      <c r="F47" s="109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09"/>
      <c r="D48" s="128"/>
      <c r="E48" s="109"/>
      <c r="F48" s="109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09"/>
      <c r="D49" s="128"/>
      <c r="E49" s="109"/>
      <c r="F49" s="109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09"/>
      <c r="D50" s="128"/>
      <c r="E50" s="109"/>
      <c r="F50" s="109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09"/>
      <c r="D51" s="128"/>
      <c r="E51" s="109"/>
      <c r="F51" s="109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09"/>
      <c r="D52" s="128"/>
      <c r="E52" s="109"/>
      <c r="F52" s="109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09"/>
      <c r="D53" s="128"/>
      <c r="E53" s="109"/>
      <c r="F53" s="109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09"/>
      <c r="D54" s="128"/>
      <c r="E54" s="109"/>
      <c r="F54" s="109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09"/>
      <c r="D55" s="128"/>
      <c r="E55" s="109"/>
      <c r="F55" s="109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09"/>
      <c r="D56" s="128"/>
      <c r="E56" s="109"/>
      <c r="F56" s="109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09"/>
      <c r="D57" s="128"/>
      <c r="E57" s="109"/>
      <c r="F57" s="109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09"/>
      <c r="D58" s="128"/>
      <c r="E58" s="109"/>
      <c r="F58" s="109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09"/>
      <c r="D59" s="128"/>
      <c r="E59" s="109"/>
      <c r="F59" s="109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09"/>
      <c r="D60" s="128"/>
      <c r="E60" s="109"/>
      <c r="F60" s="109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09"/>
      <c r="D61" s="128"/>
      <c r="E61" s="109"/>
      <c r="F61" s="109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09"/>
      <c r="D62" s="128"/>
      <c r="E62" s="109"/>
      <c r="F62" s="109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09"/>
      <c r="D63" s="128"/>
      <c r="E63" s="109"/>
      <c r="F63" s="109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09"/>
      <c r="D64" s="128"/>
      <c r="E64" s="109"/>
      <c r="F64" s="109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09"/>
      <c r="D65" s="128"/>
      <c r="E65" s="109"/>
      <c r="F65" s="109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09"/>
      <c r="D66" s="128"/>
      <c r="E66" s="109"/>
      <c r="F66" s="109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09"/>
      <c r="D67" s="128"/>
      <c r="E67" s="109"/>
      <c r="F67" s="109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09"/>
      <c r="D68" s="128"/>
      <c r="E68" s="109"/>
      <c r="F68" s="109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09"/>
      <c r="D69" s="128"/>
      <c r="E69" s="109"/>
      <c r="F69" s="109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09"/>
      <c r="D70" s="128"/>
      <c r="E70" s="109"/>
      <c r="F70" s="109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09"/>
      <c r="D71" s="128"/>
      <c r="E71" s="109"/>
      <c r="F71" s="109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09"/>
      <c r="D72" s="128"/>
      <c r="E72" s="109"/>
      <c r="F72" s="109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09"/>
      <c r="D73" s="128"/>
      <c r="E73" s="109"/>
      <c r="F73" s="109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09"/>
      <c r="D74" s="128"/>
      <c r="E74" s="109"/>
      <c r="F74" s="109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09"/>
      <c r="D75" s="128"/>
      <c r="E75" s="109"/>
      <c r="F75" s="109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09"/>
      <c r="D76" s="128"/>
      <c r="E76" s="109"/>
      <c r="F76" s="109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09"/>
      <c r="D77" s="128"/>
      <c r="E77" s="109"/>
      <c r="F77" s="109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09"/>
      <c r="D78" s="128"/>
      <c r="E78" s="109"/>
      <c r="F78" s="109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09"/>
      <c r="D79" s="128"/>
      <c r="E79" s="109"/>
      <c r="F79" s="109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09"/>
      <c r="D80" s="128"/>
      <c r="E80" s="109"/>
      <c r="F80" s="109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09"/>
      <c r="D81" s="128"/>
      <c r="E81" s="109"/>
      <c r="F81" s="109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09"/>
      <c r="D82" s="128"/>
      <c r="E82" s="109"/>
      <c r="F82" s="109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09"/>
      <c r="D83" s="128"/>
      <c r="E83" s="109"/>
      <c r="F83" s="109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09"/>
      <c r="D84" s="128"/>
      <c r="E84" s="109"/>
      <c r="F84" s="109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09"/>
      <c r="D85" s="128"/>
      <c r="E85" s="109"/>
      <c r="F85" s="109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09"/>
      <c r="D86" s="128"/>
      <c r="E86" s="109"/>
      <c r="F86" s="109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09"/>
      <c r="D87" s="128"/>
      <c r="E87" s="109"/>
      <c r="F87" s="109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09"/>
      <c r="D88" s="128"/>
      <c r="E88" s="109"/>
      <c r="F88" s="109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09"/>
      <c r="D89" s="128"/>
      <c r="E89" s="109"/>
      <c r="F89" s="109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09"/>
      <c r="D90" s="128"/>
      <c r="E90" s="109"/>
      <c r="F90" s="109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09"/>
      <c r="D91" s="128"/>
      <c r="E91" s="109"/>
      <c r="F91" s="109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09"/>
      <c r="D92" s="128"/>
      <c r="E92" s="109"/>
      <c r="F92" s="109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09"/>
      <c r="D93" s="128"/>
      <c r="E93" s="109"/>
      <c r="F93" s="109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09"/>
      <c r="D94" s="128"/>
      <c r="E94" s="109"/>
      <c r="F94" s="109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09"/>
      <c r="D95" s="128"/>
      <c r="E95" s="109"/>
      <c r="F95" s="109"/>
      <c r="G95" s="16"/>
      <c r="H95" s="16"/>
      <c r="I95" s="11"/>
      <c r="J95" s="11"/>
      <c r="K95" s="11"/>
      <c r="L95" s="11"/>
      <c r="M95" s="11"/>
      <c r="N95" s="17"/>
      <c r="O95" s="17"/>
      <c r="P95" s="17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</sheetData>
  <sheetProtection algorithmName="SHA-512" hashValue="tB7HEUUU/35pEG/n7d6OaEicEvlDiHX9SVqwAcDS+MeZ93BKf51rTTSno+0iMNdkBQ6Rgy9uzfviOhgtlfAQgw==" saltValue="0VTv1sXaF78vQOzJ0WoHlQ==" spinCount="100000" sheet="1" objects="1" scenarios="1"/>
  <mergeCells count="23">
    <mergeCell ref="B1:D1"/>
    <mergeCell ref="G5:H5"/>
    <mergeCell ref="B16:G16"/>
    <mergeCell ref="R15:T15"/>
    <mergeCell ref="R14:T14"/>
    <mergeCell ref="B14:G14"/>
    <mergeCell ref="B15:H15"/>
    <mergeCell ref="B7:B8"/>
    <mergeCell ref="C7:C8"/>
    <mergeCell ref="D7:D8"/>
    <mergeCell ref="E7:E8"/>
    <mergeCell ref="U7:U12"/>
    <mergeCell ref="I7:I12"/>
    <mergeCell ref="J7:J12"/>
    <mergeCell ref="K7:K12"/>
    <mergeCell ref="M7:M12"/>
    <mergeCell ref="N7:N12"/>
    <mergeCell ref="O7:O12"/>
    <mergeCell ref="P7:P8"/>
    <mergeCell ref="Q7:Q8"/>
    <mergeCell ref="T7:T8"/>
    <mergeCell ref="V7:V8"/>
    <mergeCell ref="L7:L12"/>
  </mergeCells>
  <conditionalFormatting sqref="R7:R12 G7:H12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2">
    <cfRule type="notContainsBlanks" dxfId="2" priority="78">
      <formula>LEN(TRIM(G7))&gt;0</formula>
    </cfRule>
  </conditionalFormatting>
  <conditionalFormatting sqref="T7 T9:T12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:E12" xr:uid="{349A6282-9232-40B5-B155-0C95E3B5B228}">
      <formula1>"ks,bal,sada,m,"</formula1>
    </dataValidation>
    <dataValidation type="list" allowBlank="1" showInputMessage="1" showErrorMessage="1" sqref="J7:J8" xr:uid="{06A1CED1-D9C4-4A2A-82DB-7F9A757A3F6A}">
      <formula1>"ANO,NE"</formula1>
    </dataValidation>
  </dataValidations>
  <hyperlinks>
    <hyperlink ref="H6" location="'Výpočetní technika'!B15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4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V9:V10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2025-07-30T07:38:09Z</cp:lastPrinted>
  <dcterms:created xsi:type="dcterms:W3CDTF">2014-03-05T12:43:32Z</dcterms:created>
  <dcterms:modified xsi:type="dcterms:W3CDTF">2025-08-01T08:49:50Z</dcterms:modified>
</cp:coreProperties>
</file>